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R:\Personale\AA PERSONALE\GEDAP - PERMESSI SINDACALI\2026 GEDAP\"/>
    </mc:Choice>
  </mc:AlternateContent>
  <xr:revisionPtr revIDLastSave="0" documentId="13_ncr:1_{5A529167-3ED3-43AF-8956-2DDE4ED6D7A0}" xr6:coauthVersionLast="36" xr6:coauthVersionMax="36" xr10:uidLastSave="{00000000-0000-0000-0000-000000000000}"/>
  <bookViews>
    <workbookView xWindow="0" yWindow="0" windowWidth="25135" windowHeight="9491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1" i="1" l="1"/>
  <c r="Q12" i="1"/>
  <c r="Q10" i="1"/>
  <c r="P12" i="1"/>
  <c r="P11" i="1"/>
  <c r="P10" i="1"/>
  <c r="F12" i="1" l="1"/>
  <c r="F11" i="1"/>
  <c r="F10" i="1"/>
  <c r="I11" i="1" l="1"/>
  <c r="I12" i="1" l="1"/>
  <c r="I10" i="1"/>
  <c r="E14" i="1" l="1"/>
  <c r="F14" i="1" l="1"/>
  <c r="C14" i="1" l="1"/>
  <c r="D12" i="1" l="1"/>
  <c r="G12" i="1" s="1"/>
  <c r="J12" i="1" s="1"/>
  <c r="D11" i="1"/>
  <c r="G11" i="1" s="1"/>
  <c r="D10" i="1"/>
  <c r="G10" i="1" s="1"/>
  <c r="J10" i="1" l="1"/>
  <c r="L10" i="1" s="1"/>
  <c r="M10" i="1" s="1"/>
  <c r="G14" i="1"/>
  <c r="J11" i="1"/>
  <c r="L12" i="1"/>
  <c r="M12" i="1" s="1"/>
  <c r="N12" i="1" s="1"/>
  <c r="D14" i="1"/>
  <c r="N10" i="1" l="1"/>
  <c r="L11" i="1"/>
  <c r="M11" i="1" s="1"/>
  <c r="N11" i="1" l="1"/>
  <c r="J14" i="1"/>
  <c r="M14" i="1" l="1"/>
  <c r="N14" i="1"/>
</calcChain>
</file>

<file path=xl/sharedStrings.xml><?xml version="1.0" encoding="utf-8"?>
<sst xmlns="http://schemas.openxmlformats.org/spreadsheetml/2006/main" count="24" uniqueCount="24">
  <si>
    <t>MIN/PRO-CAPITE</t>
  </si>
  <si>
    <t>UIL FPL</t>
  </si>
  <si>
    <t>deleghe in %</t>
  </si>
  <si>
    <t>% VOTI</t>
  </si>
  <si>
    <t>CALCOLO MINUTI</t>
  </si>
  <si>
    <t>MONTE ORE NETTO PERMESSI A DISPOSIZIONE OOSS</t>
  </si>
  <si>
    <t>voti</t>
  </si>
  <si>
    <t>%media (%voti + %deleghe)/2</t>
  </si>
  <si>
    <t>riepilogo</t>
  </si>
  <si>
    <t>MONTE ORE OO.SS TOTALE IN MINUTI</t>
  </si>
  <si>
    <t>CSA REGIONI AUTONOMIE LOCALI</t>
  </si>
  <si>
    <t>ore e frazioni</t>
  </si>
  <si>
    <t>ooss FIRMATARIE CCNL</t>
  </si>
  <si>
    <t>QUOTA PERMESSI DA DETRARRE PER CUMULO</t>
  </si>
  <si>
    <t>FP CGIL</t>
  </si>
  <si>
    <t xml:space="preserve">CISL FP </t>
  </si>
  <si>
    <t xml:space="preserve">deleghe </t>
  </si>
  <si>
    <t>%PERMESSI UTILIZZATI IN FORMA CUMULATA AMMINISTRAZIONI CON MENO DI 50 DIPENDENTI</t>
  </si>
  <si>
    <t>dipendenti al 31/12/2025</t>
  </si>
  <si>
    <t>6 ORE E 26 MINUTI</t>
  </si>
  <si>
    <t xml:space="preserve">1 ORA E 9 MINUTI </t>
  </si>
  <si>
    <t>1 ORA E 32 MINUTI</t>
  </si>
  <si>
    <t>ORE ESPRESSE IN MINUTI</t>
  </si>
  <si>
    <t>MINUTI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</si>
</sst>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left" vertical="center" indent="1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0" fontId="0" fillId="0" borderId="1" xfId="0" applyFont="1" applyBorder="1" applyAlignment="1">
      <alignment horizontal="right" vertical="center" wrapText="1"/>
    </xf>
    <xf numFmtId="4" fontId="0" fillId="0" borderId="1" xfId="0" applyNumberFormat="1" applyFont="1" applyBorder="1"/>
    <xf numFmtId="0" fontId="0" fillId="0" borderId="1" xfId="0" applyFont="1" applyBorder="1"/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Font="1" applyBorder="1" applyAlignment="1">
      <alignment wrapText="1"/>
    </xf>
    <xf numFmtId="9" fontId="0" fillId="0" borderId="1" xfId="0" applyNumberFormat="1" applyFont="1" applyBorder="1"/>
    <xf numFmtId="4" fontId="3" fillId="0" borderId="1" xfId="0" applyNumberFormat="1" applyFont="1" applyBorder="1"/>
    <xf numFmtId="0" fontId="3" fillId="0" borderId="1" xfId="0" applyFont="1" applyBorder="1"/>
    <xf numFmtId="0" fontId="0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wrapText="1"/>
    </xf>
    <xf numFmtId="4" fontId="0" fillId="0" borderId="0" xfId="0" applyNumberFormat="1"/>
    <xf numFmtId="0" fontId="0" fillId="0" borderId="1" xfId="0" applyFont="1" applyBorder="1" applyAlignment="1">
      <alignment horizontal="right" wrapText="1"/>
    </xf>
    <xf numFmtId="0" fontId="0" fillId="3" borderId="1" xfId="0" applyFont="1" applyFill="1" applyBorder="1"/>
    <xf numFmtId="4" fontId="0" fillId="3" borderId="1" xfId="0" applyNumberFormat="1" applyFont="1" applyFill="1" applyBorder="1"/>
    <xf numFmtId="4" fontId="3" fillId="3" borderId="1" xfId="0" applyNumberFormat="1" applyFont="1" applyFill="1" applyBorder="1"/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/>
    </xf>
    <xf numFmtId="0" fontId="0" fillId="0" borderId="0" xfId="0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8:U15"/>
  <sheetViews>
    <sheetView tabSelected="1" zoomScaleNormal="100" workbookViewId="0">
      <selection activeCell="S14" sqref="S14"/>
    </sheetView>
  </sheetViews>
  <sheetFormatPr defaultRowHeight="15.05" x14ac:dyDescent="0.3"/>
  <cols>
    <col min="1" max="1" width="11.88671875" customWidth="1"/>
    <col min="2" max="2" width="12" customWidth="1"/>
    <col min="3" max="3" width="12.44140625" customWidth="1"/>
    <col min="4" max="4" width="12.6640625" customWidth="1"/>
    <col min="5" max="5" width="6.6640625" customWidth="1"/>
    <col min="6" max="6" width="9.44140625" bestFit="1" customWidth="1"/>
    <col min="7" max="7" width="11.88671875" customWidth="1"/>
    <col min="8" max="8" width="8.33203125" customWidth="1"/>
    <col min="9" max="9" width="9.33203125" bestFit="1" customWidth="1"/>
    <col min="10" max="10" width="11.6640625" customWidth="1"/>
    <col min="11" max="11" width="13.109375" bestFit="1" customWidth="1"/>
    <col min="12" max="12" width="10.109375" customWidth="1"/>
    <col min="13" max="13" width="11.5546875" customWidth="1"/>
    <col min="14" max="14" width="8.109375" customWidth="1"/>
    <col min="15" max="15" width="7.44140625" customWidth="1"/>
    <col min="16" max="16" width="8.6640625" customWidth="1"/>
    <col min="17" max="17" width="8.109375" customWidth="1"/>
    <col min="18" max="18" width="17.44140625" customWidth="1"/>
    <col min="20" max="20" width="0" hidden="1" customWidth="1"/>
  </cols>
  <sheetData>
    <row r="8" spans="1:21" x14ac:dyDescent="0.3">
      <c r="B8" s="1"/>
      <c r="C8" s="1"/>
    </row>
    <row r="9" spans="1:21" ht="120.45" x14ac:dyDescent="0.3">
      <c r="A9" s="22" t="s">
        <v>18</v>
      </c>
      <c r="B9" s="22" t="s">
        <v>12</v>
      </c>
      <c r="C9" s="23" t="s">
        <v>16</v>
      </c>
      <c r="D9" s="24" t="s">
        <v>2</v>
      </c>
      <c r="E9" s="24" t="s">
        <v>6</v>
      </c>
      <c r="F9" s="24" t="s">
        <v>3</v>
      </c>
      <c r="G9" s="24" t="s">
        <v>7</v>
      </c>
      <c r="H9" s="24" t="s">
        <v>0</v>
      </c>
      <c r="I9" s="24" t="s">
        <v>9</v>
      </c>
      <c r="J9" s="24" t="s">
        <v>4</v>
      </c>
      <c r="K9" s="25" t="s">
        <v>17</v>
      </c>
      <c r="L9" s="25" t="s">
        <v>13</v>
      </c>
      <c r="M9" s="25" t="s">
        <v>5</v>
      </c>
      <c r="N9" s="26" t="s">
        <v>11</v>
      </c>
      <c r="O9" s="26"/>
      <c r="P9" s="26" t="s">
        <v>22</v>
      </c>
      <c r="Q9" s="26" t="s">
        <v>23</v>
      </c>
      <c r="R9" s="16" t="s">
        <v>8</v>
      </c>
    </row>
    <row r="10" spans="1:21" x14ac:dyDescent="0.3">
      <c r="A10" s="4">
        <v>39</v>
      </c>
      <c r="B10" s="14" t="s">
        <v>14</v>
      </c>
      <c r="C10" s="14">
        <v>7</v>
      </c>
      <c r="D10" s="5">
        <f>C10*100/C14</f>
        <v>63.636363636363633</v>
      </c>
      <c r="E10" s="15">
        <v>26</v>
      </c>
      <c r="F10" s="5">
        <f>E10/29*100</f>
        <v>89.65517241379311</v>
      </c>
      <c r="G10" s="5">
        <f>(D10+F10)/2</f>
        <v>76.645768025078368</v>
      </c>
      <c r="H10" s="10">
        <v>30</v>
      </c>
      <c r="I10" s="6">
        <f>39*30</f>
        <v>1170</v>
      </c>
      <c r="J10" s="5">
        <f>I10*G10/100</f>
        <v>896.7554858934169</v>
      </c>
      <c r="K10" s="11">
        <v>0.56999999999999995</v>
      </c>
      <c r="L10" s="6">
        <f>J10*57/100</f>
        <v>511.15062695924757</v>
      </c>
      <c r="M10" s="5">
        <f>J10-L10</f>
        <v>385.60485893416933</v>
      </c>
      <c r="N10" s="20">
        <f>M10/60</f>
        <v>6.4267476489028219</v>
      </c>
      <c r="O10" s="20">
        <v>6</v>
      </c>
      <c r="P10" s="20">
        <f>60*6</f>
        <v>360</v>
      </c>
      <c r="Q10" s="20">
        <f>M10-P10</f>
        <v>25.604858934169329</v>
      </c>
      <c r="R10" s="27" t="s">
        <v>19</v>
      </c>
      <c r="U10" s="17"/>
    </row>
    <row r="11" spans="1:21" x14ac:dyDescent="0.3">
      <c r="A11" s="4">
        <v>39</v>
      </c>
      <c r="B11" s="14" t="s">
        <v>15</v>
      </c>
      <c r="C11" s="15">
        <v>3</v>
      </c>
      <c r="D11" s="5">
        <f>C11*100/C14</f>
        <v>27.272727272727273</v>
      </c>
      <c r="E11" s="15"/>
      <c r="F11" s="5">
        <f>E11/29*100</f>
        <v>0</v>
      </c>
      <c r="G11" s="5">
        <f>(D11+F11)/2</f>
        <v>13.636363636363637</v>
      </c>
      <c r="H11" s="10">
        <v>30</v>
      </c>
      <c r="I11" s="6">
        <f>39*30</f>
        <v>1170</v>
      </c>
      <c r="J11" s="5">
        <f>I11*G11/100</f>
        <v>159.54545454545453</v>
      </c>
      <c r="K11" s="11">
        <v>0.56999999999999995</v>
      </c>
      <c r="L11" s="6">
        <f>J11*57/100</f>
        <v>90.940909090909088</v>
      </c>
      <c r="M11" s="5">
        <f>J11-L11</f>
        <v>68.604545454545445</v>
      </c>
      <c r="N11" s="20">
        <f>M11/60</f>
        <v>1.1434090909090908</v>
      </c>
      <c r="O11" s="20">
        <v>1</v>
      </c>
      <c r="P11" s="20">
        <f>60*1</f>
        <v>60</v>
      </c>
      <c r="Q11" s="20">
        <f>M11-P11</f>
        <v>8.6045454545454447</v>
      </c>
      <c r="R11" s="27" t="s">
        <v>20</v>
      </c>
      <c r="U11" s="17"/>
    </row>
    <row r="12" spans="1:21" x14ac:dyDescent="0.3">
      <c r="A12" s="4">
        <v>39</v>
      </c>
      <c r="B12" s="14" t="s">
        <v>1</v>
      </c>
      <c r="C12" s="14">
        <v>1</v>
      </c>
      <c r="D12" s="5">
        <f>C12*100/C14</f>
        <v>9.0909090909090917</v>
      </c>
      <c r="E12" s="15">
        <v>8</v>
      </c>
      <c r="F12" s="5">
        <f>E12/29*100</f>
        <v>27.586206896551722</v>
      </c>
      <c r="G12" s="5">
        <f>(D12+F12)/2</f>
        <v>18.338557993730408</v>
      </c>
      <c r="H12" s="10">
        <v>30</v>
      </c>
      <c r="I12" s="6">
        <f>39*30</f>
        <v>1170</v>
      </c>
      <c r="J12" s="5">
        <f>I12*G12/100</f>
        <v>214.56112852664577</v>
      </c>
      <c r="K12" s="11">
        <v>0.56999999999999995</v>
      </c>
      <c r="L12" s="6">
        <f>J12*57/100</f>
        <v>122.2998432601881</v>
      </c>
      <c r="M12" s="5">
        <f>J12-L12</f>
        <v>92.261285266457676</v>
      </c>
      <c r="N12" s="20">
        <f>M12/60</f>
        <v>1.5376880877742947</v>
      </c>
      <c r="O12" s="20">
        <v>1</v>
      </c>
      <c r="P12" s="20">
        <f>60*1</f>
        <v>60</v>
      </c>
      <c r="Q12" s="20">
        <f>M12-P12</f>
        <v>32.261285266457676</v>
      </c>
      <c r="R12" s="27" t="s">
        <v>21</v>
      </c>
      <c r="U12" s="17"/>
    </row>
    <row r="13" spans="1:21" ht="51.05" customHeight="1" x14ac:dyDescent="0.3">
      <c r="A13" s="4"/>
      <c r="B13" s="14" t="s">
        <v>10</v>
      </c>
      <c r="C13" s="10">
        <v>0</v>
      </c>
      <c r="D13" s="18">
        <v>0</v>
      </c>
      <c r="E13" s="4"/>
      <c r="F13" s="4"/>
      <c r="G13" s="6">
        <v>0</v>
      </c>
      <c r="H13" s="6"/>
      <c r="I13" s="6">
        <v>0</v>
      </c>
      <c r="J13" s="6"/>
      <c r="K13" s="6"/>
      <c r="L13" s="6"/>
      <c r="M13" s="6">
        <v>0</v>
      </c>
      <c r="N13" s="19">
        <v>0</v>
      </c>
      <c r="O13" s="19"/>
      <c r="P13" s="19"/>
      <c r="Q13" s="19"/>
      <c r="R13" s="16"/>
    </row>
    <row r="14" spans="1:21" ht="15.75" x14ac:dyDescent="0.3">
      <c r="A14" s="8">
        <v>39</v>
      </c>
      <c r="B14" s="9"/>
      <c r="C14" s="9">
        <f>SUM(C10:C13)</f>
        <v>11</v>
      </c>
      <c r="D14" s="7">
        <f>D10+D11+D12+D13</f>
        <v>100</v>
      </c>
      <c r="E14" s="8">
        <f>E10+E11+E12</f>
        <v>34</v>
      </c>
      <c r="F14" s="12">
        <f>SUM(F10:F13)</f>
        <v>117.24137931034483</v>
      </c>
      <c r="G14" s="12">
        <f>SUM(G10:G13)</f>
        <v>108.62068965517241</v>
      </c>
      <c r="H14" s="13"/>
      <c r="I14" s="13">
        <v>1170</v>
      </c>
      <c r="J14" s="12">
        <f>SUM(J10:J13)</f>
        <v>1270.8620689655172</v>
      </c>
      <c r="K14" s="13"/>
      <c r="L14" s="13"/>
      <c r="M14" s="12">
        <f>SUM(M10:M13)</f>
        <v>546.47068965517246</v>
      </c>
      <c r="N14" s="21">
        <f>SUM(N10:N13)</f>
        <v>9.1078448275862076</v>
      </c>
      <c r="O14" s="21"/>
      <c r="P14" s="21"/>
      <c r="Q14" s="21"/>
      <c r="R14" s="28">
        <v>9.07</v>
      </c>
    </row>
    <row r="15" spans="1:21" x14ac:dyDescent="0.3">
      <c r="B15" s="2"/>
      <c r="C15" s="2"/>
      <c r="D15" s="3"/>
      <c r="E15" s="2"/>
      <c r="F15" s="2"/>
      <c r="G15" s="29"/>
      <c r="H15" s="29"/>
      <c r="I15" s="29"/>
      <c r="J15" s="2"/>
      <c r="K15" s="2"/>
      <c r="N15" s="17"/>
      <c r="O15" s="17"/>
      <c r="P15" s="17"/>
      <c r="Q15" s="17"/>
    </row>
  </sheetData>
  <mergeCells count="1">
    <mergeCell ref="G15:I15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Badari</dc:creator>
  <cp:lastModifiedBy>Assunta Rammaro</cp:lastModifiedBy>
  <cp:lastPrinted>2021-03-30T07:43:34Z</cp:lastPrinted>
  <dcterms:created xsi:type="dcterms:W3CDTF">2021-03-29T11:55:40Z</dcterms:created>
  <dcterms:modified xsi:type="dcterms:W3CDTF">2026-01-16T09:23:57Z</dcterms:modified>
</cp:coreProperties>
</file>