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budget 202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<sst xmlns="http://schemas.openxmlformats.org/spreadsheetml/2006/main" count="132" uniqueCount="40">
  <si>
    <t>Cpdel</t>
  </si>
  <si>
    <t>Irap</t>
  </si>
  <si>
    <t>totale</t>
  </si>
  <si>
    <t>settore amministrativo</t>
  </si>
  <si>
    <t>settore gestione territorio e OOPP</t>
  </si>
  <si>
    <t>Imposte e tasse altri servizi generali (settore amministrativo)</t>
  </si>
  <si>
    <t>capitolo</t>
  </si>
  <si>
    <t>descrizione</t>
  </si>
  <si>
    <t xml:space="preserve">impegno </t>
  </si>
  <si>
    <t>fondo miglioramento efficienza dei servizi (settore tecnico)</t>
  </si>
  <si>
    <t>fondo miglioramento efficienza dei servizi (settore servizi persona)</t>
  </si>
  <si>
    <t>fondo miglioramento efficienza dei servizi (settore ragioneria)</t>
  </si>
  <si>
    <t>fondo miglioramento efficienza dei servizi (settore tributi ctr gestione)</t>
  </si>
  <si>
    <t>fondo miglioramento efficienza dei servizi (settore polizia locale attiv prod)</t>
  </si>
  <si>
    <t>oneri contributivi salario accessorio</t>
  </si>
  <si>
    <t>Imposte e tasse altri servizi generali (settore tecn)</t>
  </si>
  <si>
    <t>Imposte e tasse altri servizi generali (settore serv. pers)</t>
  </si>
  <si>
    <t>Imposte e tasse altri servizi generali (settore ragio)</t>
  </si>
  <si>
    <t>Imposte e tasse altri servizi generali (settore tributi ctr gest)</t>
  </si>
  <si>
    <t>Imposte e tasse altri servizi generali (settore pl e att prod)</t>
  </si>
  <si>
    <t>fondo miglioramento efficienza dei servizi (settore amministrativo)</t>
  </si>
  <si>
    <t>COMPETENZE</t>
  </si>
  <si>
    <t>CONTRIBUTI</t>
  </si>
  <si>
    <t>IRAP</t>
  </si>
  <si>
    <t>settore polizia locale</t>
  </si>
  <si>
    <t>settore servizi alla persona</t>
  </si>
  <si>
    <t>settore ragioneria finanze bilancio + uffici controllo di gestione controllo società partecipate</t>
  </si>
  <si>
    <t>settore attività produttive cultura + uffici servizi informatici economato</t>
  </si>
  <si>
    <t>importo</t>
  </si>
  <si>
    <t>tot contributi</t>
  </si>
  <si>
    <t>anno bilancio</t>
  </si>
  <si>
    <t>MODIFICA BUDGET LAVORO STRAORDINARIO 2021</t>
  </si>
  <si>
    <t>settore ragioneria finanze bilancio tributi controllo di gestione controllo società partecipate</t>
  </si>
  <si>
    <t>settore attività produttive cultura servizi informatici economato</t>
  </si>
  <si>
    <t>DGC 75 DEL 29/6/2021</t>
  </si>
  <si>
    <t>numero imp</t>
  </si>
  <si>
    <t>variazione</t>
  </si>
  <si>
    <t xml:space="preserve">NUOVO BUDGET DA ottobre </t>
  </si>
  <si>
    <t>D G C 75 DEL 29/6/2021</t>
  </si>
  <si>
    <t>MODIFICA BUDGET LAVORO STRAORDINARIO 2021  OTTOBRE 2021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</si>
</sst>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€&quot;\ #,##0.00"/>
    <numFmt numFmtId="177" formatCode="&quot;€&quot;\ #,##0.00;[Red]&quot;€&quot;\ #,##0.00"/>
    <numFmt numFmtId="178" formatCode="&quot;Attivo&quot;;&quot;Attivo&quot;;&quot;Inattivo&quot;"/>
    <numFmt numFmtId="179" formatCode="#,##0.00\ &quot;€&quot;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0" fontId="32" fillId="19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171" fontId="0" fillId="0" borderId="10" xfId="45" applyFont="1" applyFill="1" applyBorder="1" applyAlignment="1">
      <alignment/>
    </xf>
    <xf numFmtId="171" fontId="0" fillId="0" borderId="10" xfId="45" applyFont="1" applyFill="1" applyBorder="1" applyAlignment="1">
      <alignment/>
    </xf>
    <xf numFmtId="171" fontId="0" fillId="0" borderId="11" xfId="45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left" wrapText="1"/>
    </xf>
    <xf numFmtId="171" fontId="0" fillId="0" borderId="0" xfId="0" applyNumberFormat="1" applyAlignment="1">
      <alignment/>
    </xf>
    <xf numFmtId="171" fontId="0" fillId="0" borderId="10" xfId="0" applyNumberFormat="1" applyFont="1" applyBorder="1" applyAlignment="1">
      <alignment/>
    </xf>
    <xf numFmtId="4" fontId="0" fillId="0" borderId="10" xfId="45" applyNumberFormat="1" applyFont="1" applyFill="1" applyBorder="1" applyAlignment="1">
      <alignment horizontal="right" wrapText="1"/>
    </xf>
    <xf numFmtId="4" fontId="0" fillId="0" borderId="0" xfId="45" applyNumberFormat="1" applyFont="1" applyFill="1" applyBorder="1" applyAlignment="1">
      <alignment horizontal="right" wrapText="1"/>
    </xf>
    <xf numFmtId="4" fontId="0" fillId="0" borderId="0" xfId="0" applyNumberFormat="1" applyFont="1" applyFill="1" applyBorder="1" applyAlignment="1">
      <alignment horizontal="right"/>
    </xf>
    <xf numFmtId="171" fontId="0" fillId="0" borderId="0" xfId="45" applyFont="1" applyFill="1" applyBorder="1" applyAlignment="1">
      <alignment/>
    </xf>
    <xf numFmtId="171" fontId="0" fillId="0" borderId="0" xfId="45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71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42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42" fillId="0" borderId="10" xfId="0" applyFont="1" applyBorder="1" applyAlignment="1">
      <alignment horizontal="right" vertical="center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right" vertical="center" wrapText="1"/>
    </xf>
    <xf numFmtId="171" fontId="0" fillId="0" borderId="0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171" fontId="0" fillId="0" borderId="0" xfId="0" applyNumberFormat="1" applyFont="1" applyAlignment="1">
      <alignment/>
    </xf>
    <xf numFmtId="171" fontId="43" fillId="0" borderId="10" xfId="45" applyFont="1" applyFill="1" applyBorder="1" applyAlignment="1">
      <alignment/>
    </xf>
    <xf numFmtId="176" fontId="0" fillId="0" borderId="10" xfId="0" applyNumberFormat="1" applyBorder="1" applyAlignment="1">
      <alignment vertical="center"/>
    </xf>
    <xf numFmtId="179" fontId="0" fillId="0" borderId="10" xfId="0" applyNumberFormat="1" applyBorder="1" applyAlignment="1">
      <alignment/>
    </xf>
    <xf numFmtId="0" fontId="0" fillId="32" borderId="10" xfId="0" applyFont="1" applyFill="1" applyBorder="1" applyAlignment="1">
      <alignment horizontal="center"/>
    </xf>
    <xf numFmtId="0" fontId="0" fillId="32" borderId="10" xfId="0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tabSelected="1" zoomScalePageLayoutView="0" workbookViewId="0" topLeftCell="A71">
      <selection activeCell="K76" sqref="K76"/>
    </sheetView>
  </sheetViews>
  <sheetFormatPr defaultColWidth="9.140625" defaultRowHeight="12.75"/>
  <cols>
    <col min="1" max="1" width="32.8515625" style="0" customWidth="1"/>
    <col min="2" max="2" width="13.8515625" style="0" customWidth="1"/>
    <col min="3" max="3" width="11.8515625" style="0" customWidth="1"/>
    <col min="4" max="5" width="13.8515625" style="0" customWidth="1"/>
    <col min="6" max="6" width="12.00390625" style="0" customWidth="1"/>
    <col min="7" max="7" width="16.57421875" style="0" customWidth="1"/>
    <col min="8" max="8" width="8.00390625" style="0" customWidth="1"/>
    <col min="9" max="9" width="10.00390625" style="0" customWidth="1"/>
    <col min="10" max="10" width="11.57421875" style="0" customWidth="1"/>
    <col min="11" max="11" width="10.00390625" style="0" customWidth="1"/>
  </cols>
  <sheetData>
    <row r="1" ht="12.75">
      <c r="A1" s="21" t="s">
        <v>39</v>
      </c>
    </row>
    <row r="2" spans="1:6" ht="37.5" customHeight="1">
      <c r="A2" s="1" t="s">
        <v>38</v>
      </c>
      <c r="B2" s="31"/>
      <c r="C2" s="32"/>
      <c r="D2" s="32"/>
      <c r="E2" s="32"/>
      <c r="F2" s="32"/>
    </row>
    <row r="3" spans="1:11" ht="12.75">
      <c r="A3" s="2"/>
      <c r="B3" s="12" t="s">
        <v>28</v>
      </c>
      <c r="C3" s="8"/>
      <c r="D3" s="8" t="s">
        <v>0</v>
      </c>
      <c r="E3" s="8" t="s">
        <v>29</v>
      </c>
      <c r="F3" s="8" t="s">
        <v>1</v>
      </c>
      <c r="G3" s="14"/>
      <c r="H3" s="14"/>
      <c r="I3" s="13"/>
      <c r="J3" s="14"/>
      <c r="K3" s="1"/>
    </row>
    <row r="4" spans="1:11" ht="12.75">
      <c r="A4" s="7" t="s">
        <v>3</v>
      </c>
      <c r="B4" s="3">
        <v>1800</v>
      </c>
      <c r="C4" s="4"/>
      <c r="D4" s="4">
        <f>+(B4)*23.8/100</f>
        <v>428.4</v>
      </c>
      <c r="E4" s="4">
        <f aca="true" t="shared" si="0" ref="E4:E10">C4+D4</f>
        <v>428.4</v>
      </c>
      <c r="F4" s="3">
        <f aca="true" t="shared" si="1" ref="F4:F9">+B4*8.5%</f>
        <v>153</v>
      </c>
      <c r="G4" s="16"/>
      <c r="H4" s="15"/>
      <c r="I4" s="17"/>
      <c r="J4" s="16"/>
      <c r="K4" s="1"/>
    </row>
    <row r="5" spans="1:11" ht="12.75">
      <c r="A5" s="7" t="s">
        <v>4</v>
      </c>
      <c r="B5" s="3">
        <v>3400</v>
      </c>
      <c r="C5" s="3"/>
      <c r="D5" s="3">
        <f>+(B5)*23.8/100</f>
        <v>809.2</v>
      </c>
      <c r="E5" s="4">
        <f t="shared" si="0"/>
        <v>809.2</v>
      </c>
      <c r="F5" s="3">
        <f t="shared" si="1"/>
        <v>289</v>
      </c>
      <c r="G5" s="15"/>
      <c r="H5" s="15"/>
      <c r="I5" s="17"/>
      <c r="J5" s="15"/>
      <c r="K5" s="1"/>
    </row>
    <row r="6" spans="1:11" ht="12.75">
      <c r="A6" s="6" t="s">
        <v>25</v>
      </c>
      <c r="B6" s="5">
        <v>1013.41</v>
      </c>
      <c r="C6" s="4"/>
      <c r="D6" s="4">
        <f>+(B6)*23.8/100</f>
        <v>241.19158</v>
      </c>
      <c r="E6" s="4">
        <f t="shared" si="0"/>
        <v>241.19158</v>
      </c>
      <c r="F6" s="3">
        <f t="shared" si="1"/>
        <v>86.13985000000001</v>
      </c>
      <c r="G6" s="16"/>
      <c r="H6" s="15"/>
      <c r="I6" s="17"/>
      <c r="J6" s="16"/>
      <c r="K6" s="1"/>
    </row>
    <row r="7" spans="1:11" ht="38.25">
      <c r="A7" s="9" t="s">
        <v>26</v>
      </c>
      <c r="B7" s="3">
        <v>300</v>
      </c>
      <c r="C7" s="4"/>
      <c r="D7" s="4">
        <f>+(B7)*23.8/100</f>
        <v>71.4</v>
      </c>
      <c r="E7" s="4">
        <f t="shared" si="0"/>
        <v>71.4</v>
      </c>
      <c r="F7" s="3">
        <f t="shared" si="1"/>
        <v>25.500000000000004</v>
      </c>
      <c r="G7" s="16"/>
      <c r="H7" s="15"/>
      <c r="I7" s="17"/>
      <c r="J7" s="16"/>
      <c r="K7" s="1"/>
    </row>
    <row r="8" spans="1:11" ht="25.5">
      <c r="A8" s="9" t="s">
        <v>27</v>
      </c>
      <c r="B8" s="3">
        <v>500</v>
      </c>
      <c r="C8" s="4"/>
      <c r="D8" s="4">
        <f>+(B8)*23.8/100</f>
        <v>119</v>
      </c>
      <c r="E8" s="4">
        <f t="shared" si="0"/>
        <v>119</v>
      </c>
      <c r="F8" s="3">
        <f t="shared" si="1"/>
        <v>42.5</v>
      </c>
      <c r="G8" s="16"/>
      <c r="H8" s="15"/>
      <c r="I8" s="17"/>
      <c r="J8" s="16"/>
      <c r="K8" s="1"/>
    </row>
    <row r="9" spans="1:11" ht="12.75">
      <c r="A9" s="9" t="s">
        <v>24</v>
      </c>
      <c r="B9" s="3">
        <v>3100</v>
      </c>
      <c r="C9" s="4"/>
      <c r="D9" s="28">
        <v>570.52</v>
      </c>
      <c r="E9" s="4">
        <f t="shared" si="0"/>
        <v>570.52</v>
      </c>
      <c r="F9" s="3">
        <f t="shared" si="1"/>
        <v>263.5</v>
      </c>
      <c r="G9" s="16"/>
      <c r="H9" s="15"/>
      <c r="I9" s="17"/>
      <c r="J9" s="16"/>
      <c r="K9" s="18"/>
    </row>
    <row r="10" spans="1:11" ht="12.75">
      <c r="A10" s="6" t="s">
        <v>2</v>
      </c>
      <c r="B10" s="11">
        <f>SUM(B4:B9)</f>
        <v>10113.41</v>
      </c>
      <c r="C10" s="11"/>
      <c r="D10" s="11">
        <f>SUM(D4:D9)</f>
        <v>2239.71158</v>
      </c>
      <c r="E10" s="4">
        <f t="shared" si="0"/>
        <v>2239.71158</v>
      </c>
      <c r="F10" s="11">
        <f>SUM(F4:F9)</f>
        <v>859.63985</v>
      </c>
      <c r="G10" s="18">
        <f>B10+C10+D10+F10</f>
        <v>13212.761429999999</v>
      </c>
      <c r="H10" s="18"/>
      <c r="I10" s="19"/>
      <c r="J10" s="18"/>
      <c r="K10" s="1"/>
    </row>
    <row r="11" spans="7:11" ht="12" customHeight="1">
      <c r="G11" s="1"/>
      <c r="H11" s="1"/>
      <c r="I11" s="19"/>
      <c r="J11" s="1"/>
      <c r="K11" s="18"/>
    </row>
    <row r="12" spans="1:2" ht="12.75">
      <c r="A12" s="26">
        <f>B10-B12</f>
        <v>0</v>
      </c>
      <c r="B12" s="25">
        <v>10113.41</v>
      </c>
    </row>
    <row r="13" spans="1:6" ht="12.75">
      <c r="A13" t="s">
        <v>21</v>
      </c>
      <c r="B13" s="21" t="s">
        <v>28</v>
      </c>
      <c r="C13" s="21" t="s">
        <v>6</v>
      </c>
      <c r="D13" s="21" t="s">
        <v>7</v>
      </c>
      <c r="E13" s="21" t="s">
        <v>30</v>
      </c>
      <c r="F13" s="21" t="s">
        <v>35</v>
      </c>
    </row>
    <row r="14" spans="1:6" ht="90">
      <c r="A14" s="7" t="s">
        <v>3</v>
      </c>
      <c r="B14" s="29">
        <f aca="true" t="shared" si="2" ref="B14:B19">B4</f>
        <v>1800</v>
      </c>
      <c r="C14" s="22">
        <v>124900490</v>
      </c>
      <c r="D14" s="23" t="s">
        <v>20</v>
      </c>
      <c r="E14" s="23">
        <v>2021</v>
      </c>
      <c r="F14" s="23">
        <v>173</v>
      </c>
    </row>
    <row r="15" spans="1:6" ht="75">
      <c r="A15" s="7" t="s">
        <v>4</v>
      </c>
      <c r="B15" s="29">
        <f t="shared" si="2"/>
        <v>3400</v>
      </c>
      <c r="C15" s="22">
        <v>124900490</v>
      </c>
      <c r="D15" s="23" t="s">
        <v>9</v>
      </c>
      <c r="E15" s="23">
        <v>2021</v>
      </c>
      <c r="F15" s="23">
        <v>176</v>
      </c>
    </row>
    <row r="16" spans="1:6" ht="90">
      <c r="A16" s="6" t="s">
        <v>25</v>
      </c>
      <c r="B16" s="29">
        <f t="shared" si="2"/>
        <v>1013.41</v>
      </c>
      <c r="C16" s="22">
        <v>124900490</v>
      </c>
      <c r="D16" s="23" t="s">
        <v>10</v>
      </c>
      <c r="E16" s="23">
        <v>2021</v>
      </c>
      <c r="F16" s="23">
        <v>179</v>
      </c>
    </row>
    <row r="17" spans="1:6" ht="75">
      <c r="A17" s="9" t="s">
        <v>32</v>
      </c>
      <c r="B17" s="29">
        <f t="shared" si="2"/>
        <v>300</v>
      </c>
      <c r="C17" s="22">
        <v>124900490</v>
      </c>
      <c r="D17" s="23" t="s">
        <v>11</v>
      </c>
      <c r="E17" s="23">
        <v>2021</v>
      </c>
      <c r="F17" s="23">
        <v>182</v>
      </c>
    </row>
    <row r="18" spans="1:6" ht="90">
      <c r="A18" s="9" t="s">
        <v>33</v>
      </c>
      <c r="B18" s="29">
        <f t="shared" si="2"/>
        <v>500</v>
      </c>
      <c r="C18" s="22">
        <v>124900490</v>
      </c>
      <c r="D18" s="23" t="s">
        <v>12</v>
      </c>
      <c r="E18" s="23">
        <v>2021</v>
      </c>
      <c r="F18" s="23">
        <v>185</v>
      </c>
    </row>
    <row r="19" spans="1:6" ht="90">
      <c r="A19" s="9" t="str">
        <f>A9</f>
        <v>settore polizia locale</v>
      </c>
      <c r="B19" s="29">
        <f t="shared" si="2"/>
        <v>3100</v>
      </c>
      <c r="C19" s="22">
        <v>124900490</v>
      </c>
      <c r="D19" s="23" t="s">
        <v>13</v>
      </c>
      <c r="E19" s="23">
        <v>2021</v>
      </c>
      <c r="F19" s="23">
        <v>188</v>
      </c>
    </row>
    <row r="20" ht="12.75">
      <c r="B20" s="10">
        <f>B14+B15+B16+B17+B18+B19</f>
        <v>10113.41</v>
      </c>
    </row>
    <row r="22" spans="1:6" ht="12.75">
      <c r="A22" t="s">
        <v>22</v>
      </c>
      <c r="B22" s="21"/>
      <c r="C22" s="21" t="s">
        <v>6</v>
      </c>
      <c r="D22" s="21" t="s">
        <v>7</v>
      </c>
      <c r="E22" s="21" t="s">
        <v>30</v>
      </c>
      <c r="F22" s="21" t="s">
        <v>35</v>
      </c>
    </row>
    <row r="23" spans="1:6" ht="60">
      <c r="A23" s="7" t="s">
        <v>3</v>
      </c>
      <c r="B23" s="29">
        <f aca="true" t="shared" si="3" ref="B23:B28">E4</f>
        <v>428.4</v>
      </c>
      <c r="C23" s="22">
        <v>125210200</v>
      </c>
      <c r="D23" s="23" t="s">
        <v>14</v>
      </c>
      <c r="E23" s="23">
        <v>2021</v>
      </c>
      <c r="F23" s="23">
        <v>174</v>
      </c>
    </row>
    <row r="24" spans="1:6" ht="60">
      <c r="A24" s="7" t="s">
        <v>4</v>
      </c>
      <c r="B24" s="29">
        <f t="shared" si="3"/>
        <v>809.2</v>
      </c>
      <c r="C24" s="22">
        <v>125210200</v>
      </c>
      <c r="D24" s="23" t="s">
        <v>14</v>
      </c>
      <c r="E24" s="23">
        <v>2021</v>
      </c>
      <c r="F24" s="23">
        <v>177</v>
      </c>
    </row>
    <row r="25" spans="1:6" ht="60">
      <c r="A25" s="6" t="s">
        <v>25</v>
      </c>
      <c r="B25" s="29">
        <f t="shared" si="3"/>
        <v>241.19158</v>
      </c>
      <c r="C25" s="22">
        <v>125210200</v>
      </c>
      <c r="D25" s="23" t="s">
        <v>14</v>
      </c>
      <c r="E25" s="23">
        <v>2021</v>
      </c>
      <c r="F25" s="23">
        <v>180</v>
      </c>
    </row>
    <row r="26" spans="1:6" ht="60">
      <c r="A26" s="9" t="s">
        <v>32</v>
      </c>
      <c r="B26" s="29">
        <f t="shared" si="3"/>
        <v>71.4</v>
      </c>
      <c r="C26" s="22">
        <v>125210200</v>
      </c>
      <c r="D26" s="23" t="s">
        <v>14</v>
      </c>
      <c r="E26" s="23">
        <v>2021</v>
      </c>
      <c r="F26" s="23">
        <v>183</v>
      </c>
    </row>
    <row r="27" spans="1:6" ht="60">
      <c r="A27" s="9" t="s">
        <v>33</v>
      </c>
      <c r="B27" s="29">
        <f t="shared" si="3"/>
        <v>119</v>
      </c>
      <c r="C27" s="22">
        <v>125210200</v>
      </c>
      <c r="D27" s="23" t="s">
        <v>14</v>
      </c>
      <c r="E27" s="23">
        <v>2021</v>
      </c>
      <c r="F27" s="23">
        <v>186</v>
      </c>
    </row>
    <row r="28" spans="1:6" ht="60">
      <c r="A28" s="9" t="str">
        <f>A18</f>
        <v>settore attività produttive cultura servizi informatici economato</v>
      </c>
      <c r="B28" s="29">
        <f t="shared" si="3"/>
        <v>570.52</v>
      </c>
      <c r="C28" s="22">
        <v>125210200</v>
      </c>
      <c r="D28" s="23" t="s">
        <v>14</v>
      </c>
      <c r="E28" s="23">
        <v>2021</v>
      </c>
      <c r="F28" s="23">
        <v>189</v>
      </c>
    </row>
    <row r="29" spans="2:5" ht="15">
      <c r="B29" s="10">
        <f>SUM(B23:B28)</f>
        <v>2239.71158</v>
      </c>
      <c r="D29" s="20"/>
      <c r="E29" s="20"/>
    </row>
    <row r="30" spans="4:5" ht="15">
      <c r="D30" s="20"/>
      <c r="E30" s="20"/>
    </row>
    <row r="31" spans="1:6" ht="12.75">
      <c r="A31" t="s">
        <v>23</v>
      </c>
      <c r="B31" s="21" t="s">
        <v>28</v>
      </c>
      <c r="C31" s="21" t="s">
        <v>6</v>
      </c>
      <c r="D31" s="21" t="s">
        <v>7</v>
      </c>
      <c r="E31" s="21" t="s">
        <v>30</v>
      </c>
      <c r="F31" s="21" t="s">
        <v>35</v>
      </c>
    </row>
    <row r="32" spans="1:6" ht="90">
      <c r="A32" s="7" t="s">
        <v>3</v>
      </c>
      <c r="B32" s="29">
        <f aca="true" t="shared" si="4" ref="B32:B37">F4</f>
        <v>153</v>
      </c>
      <c r="C32" s="24">
        <v>106750270</v>
      </c>
      <c r="D32" s="23" t="s">
        <v>5</v>
      </c>
      <c r="E32" s="23">
        <v>2021</v>
      </c>
      <c r="F32" s="23">
        <v>175</v>
      </c>
    </row>
    <row r="33" spans="1:6" ht="60">
      <c r="A33" s="7" t="s">
        <v>4</v>
      </c>
      <c r="B33" s="29">
        <f t="shared" si="4"/>
        <v>289</v>
      </c>
      <c r="C33" s="24">
        <v>106750270</v>
      </c>
      <c r="D33" s="23" t="s">
        <v>15</v>
      </c>
      <c r="E33" s="23">
        <v>2021</v>
      </c>
      <c r="F33" s="23">
        <v>178</v>
      </c>
    </row>
    <row r="34" spans="1:6" ht="75">
      <c r="A34" s="6" t="s">
        <v>25</v>
      </c>
      <c r="B34" s="29">
        <f t="shared" si="4"/>
        <v>86.13985000000001</v>
      </c>
      <c r="C34" s="24">
        <v>106750270</v>
      </c>
      <c r="D34" s="23" t="s">
        <v>16</v>
      </c>
      <c r="E34" s="23">
        <v>2021</v>
      </c>
      <c r="F34" s="23">
        <v>181</v>
      </c>
    </row>
    <row r="35" spans="1:6" ht="60">
      <c r="A35" s="9" t="s">
        <v>32</v>
      </c>
      <c r="B35" s="29">
        <f t="shared" si="4"/>
        <v>25.500000000000004</v>
      </c>
      <c r="C35" s="24">
        <v>106750270</v>
      </c>
      <c r="D35" s="23" t="s">
        <v>17</v>
      </c>
      <c r="E35" s="23">
        <v>2021</v>
      </c>
      <c r="F35" s="23">
        <v>184</v>
      </c>
    </row>
    <row r="36" spans="1:6" ht="75">
      <c r="A36" s="9" t="s">
        <v>33</v>
      </c>
      <c r="B36" s="29">
        <f t="shared" si="4"/>
        <v>42.5</v>
      </c>
      <c r="C36" s="24">
        <v>106750270</v>
      </c>
      <c r="D36" s="23" t="s">
        <v>18</v>
      </c>
      <c r="E36" s="23">
        <v>2021</v>
      </c>
      <c r="F36" s="23">
        <v>187</v>
      </c>
    </row>
    <row r="37" spans="1:6" ht="75">
      <c r="A37" s="9" t="str">
        <f>A27</f>
        <v>settore attività produttive cultura servizi informatici economato</v>
      </c>
      <c r="B37" s="29">
        <f t="shared" si="4"/>
        <v>263.5</v>
      </c>
      <c r="C37" s="24">
        <v>106750270</v>
      </c>
      <c r="D37" s="23" t="s">
        <v>19</v>
      </c>
      <c r="E37" s="23">
        <v>2021</v>
      </c>
      <c r="F37" s="23">
        <v>190</v>
      </c>
    </row>
    <row r="38" ht="12.75">
      <c r="B38" s="27">
        <f>SUM(B32:B37)</f>
        <v>859.63985</v>
      </c>
    </row>
    <row r="39" ht="12.75">
      <c r="B39" s="26">
        <f>B38+B29+B20</f>
        <v>13212.76143</v>
      </c>
    </row>
    <row r="41" ht="12.75">
      <c r="A41" s="26"/>
    </row>
    <row r="42" ht="12.75">
      <c r="A42" s="2" t="s">
        <v>31</v>
      </c>
    </row>
    <row r="43" spans="1:6" ht="12.75">
      <c r="A43" s="2" t="s">
        <v>37</v>
      </c>
      <c r="B43" s="31"/>
      <c r="C43" s="32"/>
      <c r="D43" s="32"/>
      <c r="E43" s="32"/>
      <c r="F43" s="32"/>
    </row>
    <row r="44" spans="1:6" ht="12.75">
      <c r="A44" s="2" t="s">
        <v>34</v>
      </c>
      <c r="B44" s="12" t="s">
        <v>28</v>
      </c>
      <c r="C44" s="8"/>
      <c r="D44" s="8" t="s">
        <v>0</v>
      </c>
      <c r="E44" s="8" t="s">
        <v>29</v>
      </c>
      <c r="F44" s="8" t="s">
        <v>1</v>
      </c>
    </row>
    <row r="45" spans="1:6" ht="12.75">
      <c r="A45" s="7" t="s">
        <v>3</v>
      </c>
      <c r="B45" s="3">
        <v>1700</v>
      </c>
      <c r="C45" s="4"/>
      <c r="D45" s="4">
        <f aca="true" t="shared" si="5" ref="D45:D50">+(B45)*23.8/100</f>
        <v>404.6</v>
      </c>
      <c r="E45" s="4">
        <f aca="true" t="shared" si="6" ref="E45:E51">C45+D45</f>
        <v>404.6</v>
      </c>
      <c r="F45" s="3">
        <f aca="true" t="shared" si="7" ref="F45:F50">+B45*8.5%</f>
        <v>144.5</v>
      </c>
    </row>
    <row r="46" spans="1:6" ht="12.75">
      <c r="A46" s="7" t="s">
        <v>4</v>
      </c>
      <c r="B46" s="3">
        <v>4300</v>
      </c>
      <c r="C46" s="3"/>
      <c r="D46" s="3">
        <f t="shared" si="5"/>
        <v>1023.4</v>
      </c>
      <c r="E46" s="4">
        <f t="shared" si="6"/>
        <v>1023.4</v>
      </c>
      <c r="F46" s="3">
        <f t="shared" si="7"/>
        <v>365.5</v>
      </c>
    </row>
    <row r="47" spans="1:6" ht="12.75">
      <c r="A47" s="6" t="s">
        <v>25</v>
      </c>
      <c r="B47" s="5">
        <v>1013.41</v>
      </c>
      <c r="C47" s="4"/>
      <c r="D47" s="4">
        <f t="shared" si="5"/>
        <v>241.19158</v>
      </c>
      <c r="E47" s="4">
        <f t="shared" si="6"/>
        <v>241.19158</v>
      </c>
      <c r="F47" s="3">
        <f t="shared" si="7"/>
        <v>86.13985000000001</v>
      </c>
    </row>
    <row r="48" spans="1:6" ht="38.25">
      <c r="A48" s="9" t="s">
        <v>26</v>
      </c>
      <c r="B48" s="3">
        <v>100</v>
      </c>
      <c r="C48" s="4"/>
      <c r="D48" s="4">
        <f t="shared" si="5"/>
        <v>23.8</v>
      </c>
      <c r="E48" s="4">
        <f t="shared" si="6"/>
        <v>23.8</v>
      </c>
      <c r="F48" s="3">
        <f t="shared" si="7"/>
        <v>8.5</v>
      </c>
    </row>
    <row r="49" spans="1:6" ht="25.5">
      <c r="A49" s="9" t="s">
        <v>27</v>
      </c>
      <c r="B49" s="3">
        <v>300</v>
      </c>
      <c r="C49" s="4"/>
      <c r="D49" s="4">
        <f t="shared" si="5"/>
        <v>71.4</v>
      </c>
      <c r="E49" s="4">
        <f t="shared" si="6"/>
        <v>71.4</v>
      </c>
      <c r="F49" s="3">
        <f t="shared" si="7"/>
        <v>25.500000000000004</v>
      </c>
    </row>
    <row r="50" spans="1:6" ht="12.75">
      <c r="A50" s="9" t="s">
        <v>24</v>
      </c>
      <c r="B50" s="3">
        <v>2700</v>
      </c>
      <c r="C50" s="4"/>
      <c r="D50" s="4">
        <f t="shared" si="5"/>
        <v>642.6</v>
      </c>
      <c r="E50" s="4">
        <f t="shared" si="6"/>
        <v>642.6</v>
      </c>
      <c r="F50" s="3">
        <f t="shared" si="7"/>
        <v>229.50000000000003</v>
      </c>
    </row>
    <row r="51" spans="1:6" ht="12.75">
      <c r="A51" s="6" t="s">
        <v>2</v>
      </c>
      <c r="B51" s="11">
        <f>SUM(B45:B50)</f>
        <v>10113.41</v>
      </c>
      <c r="C51" s="11">
        <f>SUM(C45:C50)</f>
        <v>0</v>
      </c>
      <c r="D51" s="11">
        <f>SUM(D45:D50)</f>
        <v>2406.99158</v>
      </c>
      <c r="E51" s="4">
        <f t="shared" si="6"/>
        <v>2406.99158</v>
      </c>
      <c r="F51" s="11">
        <f>SUM(F45:F50)</f>
        <v>859.63985</v>
      </c>
    </row>
    <row r="53" spans="1:2" ht="12.75">
      <c r="A53" s="26">
        <f>B51-B53</f>
        <v>0</v>
      </c>
      <c r="B53" s="25">
        <v>10113.41</v>
      </c>
    </row>
    <row r="54" spans="1:7" ht="12.75">
      <c r="A54" t="s">
        <v>21</v>
      </c>
      <c r="B54" s="21" t="s">
        <v>28</v>
      </c>
      <c r="C54" s="21" t="s">
        <v>6</v>
      </c>
      <c r="D54" s="21" t="s">
        <v>7</v>
      </c>
      <c r="E54" s="21" t="s">
        <v>30</v>
      </c>
      <c r="F54" s="21" t="s">
        <v>8</v>
      </c>
      <c r="G54" s="21" t="s">
        <v>36</v>
      </c>
    </row>
    <row r="55" spans="1:7" ht="90">
      <c r="A55" s="7" t="s">
        <v>3</v>
      </c>
      <c r="B55" s="29">
        <f aca="true" t="shared" si="8" ref="B55:B60">B45</f>
        <v>1700</v>
      </c>
      <c r="C55" s="22">
        <v>124900490</v>
      </c>
      <c r="D55" s="23" t="s">
        <v>20</v>
      </c>
      <c r="E55" s="23">
        <v>2021</v>
      </c>
      <c r="F55" s="23">
        <v>173</v>
      </c>
      <c r="G55" s="30">
        <f aca="true" t="shared" si="9" ref="G55:G60">B55-B14</f>
        <v>-100</v>
      </c>
    </row>
    <row r="56" spans="1:7" ht="75">
      <c r="A56" s="7" t="s">
        <v>4</v>
      </c>
      <c r="B56" s="29">
        <f t="shared" si="8"/>
        <v>4300</v>
      </c>
      <c r="C56" s="22">
        <v>124900490</v>
      </c>
      <c r="D56" s="23" t="s">
        <v>9</v>
      </c>
      <c r="E56" s="23">
        <v>2021</v>
      </c>
      <c r="F56" s="23">
        <v>176</v>
      </c>
      <c r="G56" s="30">
        <f t="shared" si="9"/>
        <v>900</v>
      </c>
    </row>
    <row r="57" spans="1:7" ht="90">
      <c r="A57" s="6" t="s">
        <v>25</v>
      </c>
      <c r="B57" s="29">
        <f t="shared" si="8"/>
        <v>1013.41</v>
      </c>
      <c r="C57" s="22">
        <v>124900490</v>
      </c>
      <c r="D57" s="23" t="s">
        <v>10</v>
      </c>
      <c r="E57" s="23">
        <v>2021</v>
      </c>
      <c r="F57" s="23">
        <v>179</v>
      </c>
      <c r="G57" s="30">
        <f t="shared" si="9"/>
        <v>0</v>
      </c>
    </row>
    <row r="58" spans="1:7" ht="75">
      <c r="A58" s="9" t="s">
        <v>32</v>
      </c>
      <c r="B58" s="29">
        <f t="shared" si="8"/>
        <v>100</v>
      </c>
      <c r="C58" s="22">
        <v>124900490</v>
      </c>
      <c r="D58" s="23" t="s">
        <v>11</v>
      </c>
      <c r="E58" s="23">
        <v>2021</v>
      </c>
      <c r="F58" s="23">
        <v>182</v>
      </c>
      <c r="G58" s="30">
        <f t="shared" si="9"/>
        <v>-200</v>
      </c>
    </row>
    <row r="59" spans="1:7" ht="90">
      <c r="A59" s="9" t="s">
        <v>33</v>
      </c>
      <c r="B59" s="29">
        <f t="shared" si="8"/>
        <v>300</v>
      </c>
      <c r="C59" s="22">
        <v>124900490</v>
      </c>
      <c r="D59" s="23" t="s">
        <v>12</v>
      </c>
      <c r="E59" s="23">
        <v>2021</v>
      </c>
      <c r="F59" s="23">
        <v>185</v>
      </c>
      <c r="G59" s="30">
        <f t="shared" si="9"/>
        <v>-200</v>
      </c>
    </row>
    <row r="60" spans="1:7" ht="90">
      <c r="A60" s="9" t="str">
        <f>A50</f>
        <v>settore polizia locale</v>
      </c>
      <c r="B60" s="29">
        <f t="shared" si="8"/>
        <v>2700</v>
      </c>
      <c r="C60" s="22">
        <v>124900490</v>
      </c>
      <c r="D60" s="23" t="s">
        <v>13</v>
      </c>
      <c r="E60" s="23">
        <v>2021</v>
      </c>
      <c r="F60" s="23">
        <v>188</v>
      </c>
      <c r="G60" s="30">
        <f t="shared" si="9"/>
        <v>-400</v>
      </c>
    </row>
    <row r="61" ht="12.75">
      <c r="B61" s="10">
        <f>B55+B56+B57+B58+B59+B60</f>
        <v>10113.41</v>
      </c>
    </row>
    <row r="63" spans="1:7" ht="12.75">
      <c r="A63" t="s">
        <v>22</v>
      </c>
      <c r="B63" s="21"/>
      <c r="C63" s="21" t="s">
        <v>6</v>
      </c>
      <c r="D63" s="21" t="s">
        <v>7</v>
      </c>
      <c r="E63" s="21" t="s">
        <v>30</v>
      </c>
      <c r="F63" s="21" t="s">
        <v>8</v>
      </c>
      <c r="G63" s="21" t="s">
        <v>36</v>
      </c>
    </row>
    <row r="64" spans="1:7" ht="60">
      <c r="A64" s="7" t="s">
        <v>3</v>
      </c>
      <c r="B64" s="29">
        <f aca="true" t="shared" si="10" ref="B64:B69">E45</f>
        <v>404.6</v>
      </c>
      <c r="C64" s="22">
        <v>125210200</v>
      </c>
      <c r="D64" s="23" t="s">
        <v>14</v>
      </c>
      <c r="E64" s="23">
        <v>2021</v>
      </c>
      <c r="F64" s="23">
        <v>174</v>
      </c>
      <c r="G64" s="30">
        <f aca="true" t="shared" si="11" ref="G64:G69">B64-B23</f>
        <v>-23.799999999999955</v>
      </c>
    </row>
    <row r="65" spans="1:7" ht="60">
      <c r="A65" s="7" t="s">
        <v>4</v>
      </c>
      <c r="B65" s="29">
        <f t="shared" si="10"/>
        <v>1023.4</v>
      </c>
      <c r="C65" s="22">
        <v>125210200</v>
      </c>
      <c r="D65" s="23" t="s">
        <v>14</v>
      </c>
      <c r="E65" s="23">
        <v>2021</v>
      </c>
      <c r="F65" s="23">
        <v>177</v>
      </c>
      <c r="G65" s="30">
        <f t="shared" si="11"/>
        <v>214.19999999999993</v>
      </c>
    </row>
    <row r="66" spans="1:7" ht="60">
      <c r="A66" s="6" t="s">
        <v>25</v>
      </c>
      <c r="B66" s="29">
        <f t="shared" si="10"/>
        <v>241.19158</v>
      </c>
      <c r="C66" s="22">
        <v>125210200</v>
      </c>
      <c r="D66" s="23" t="s">
        <v>14</v>
      </c>
      <c r="E66" s="23">
        <v>2021</v>
      </c>
      <c r="F66" s="23">
        <v>180</v>
      </c>
      <c r="G66" s="30">
        <f t="shared" si="11"/>
        <v>0</v>
      </c>
    </row>
    <row r="67" spans="1:7" ht="60">
      <c r="A67" s="9" t="s">
        <v>32</v>
      </c>
      <c r="B67" s="29">
        <f t="shared" si="10"/>
        <v>23.8</v>
      </c>
      <c r="C67" s="22">
        <v>125210200</v>
      </c>
      <c r="D67" s="23" t="s">
        <v>14</v>
      </c>
      <c r="E67" s="23">
        <v>2021</v>
      </c>
      <c r="F67" s="23">
        <v>183</v>
      </c>
      <c r="G67" s="30">
        <f t="shared" si="11"/>
        <v>-47.60000000000001</v>
      </c>
    </row>
    <row r="68" spans="1:7" ht="60">
      <c r="A68" s="9" t="s">
        <v>33</v>
      </c>
      <c r="B68" s="29">
        <f t="shared" si="10"/>
        <v>71.4</v>
      </c>
      <c r="C68" s="22">
        <v>125210200</v>
      </c>
      <c r="D68" s="23" t="s">
        <v>14</v>
      </c>
      <c r="E68" s="23">
        <v>2021</v>
      </c>
      <c r="F68" s="23">
        <v>186</v>
      </c>
      <c r="G68" s="30">
        <f t="shared" si="11"/>
        <v>-47.599999999999994</v>
      </c>
    </row>
    <row r="69" spans="1:7" ht="60">
      <c r="A69" s="9" t="s">
        <v>24</v>
      </c>
      <c r="B69" s="29">
        <f t="shared" si="10"/>
        <v>642.6</v>
      </c>
      <c r="C69" s="22">
        <v>125210200</v>
      </c>
      <c r="D69" s="23" t="s">
        <v>14</v>
      </c>
      <c r="E69" s="23">
        <v>2021</v>
      </c>
      <c r="F69" s="23">
        <v>189</v>
      </c>
      <c r="G69" s="30">
        <f t="shared" si="11"/>
        <v>72.08000000000004</v>
      </c>
    </row>
    <row r="70" spans="2:5" ht="15">
      <c r="B70" s="10">
        <f>SUM(B64:B69)</f>
        <v>2406.99158</v>
      </c>
      <c r="D70" s="20"/>
      <c r="E70" s="20"/>
    </row>
    <row r="71" spans="4:5" ht="15">
      <c r="D71" s="20"/>
      <c r="E71" s="20"/>
    </row>
    <row r="72" spans="1:7" ht="12.75">
      <c r="A72" t="s">
        <v>23</v>
      </c>
      <c r="B72" s="21" t="s">
        <v>28</v>
      </c>
      <c r="C72" s="21" t="s">
        <v>6</v>
      </c>
      <c r="D72" s="21" t="s">
        <v>7</v>
      </c>
      <c r="E72" s="21" t="s">
        <v>30</v>
      </c>
      <c r="F72" s="21" t="s">
        <v>8</v>
      </c>
      <c r="G72" s="21" t="s">
        <v>36</v>
      </c>
    </row>
    <row r="73" spans="1:7" ht="90">
      <c r="A73" s="7" t="s">
        <v>3</v>
      </c>
      <c r="B73" s="29">
        <f aca="true" t="shared" si="12" ref="B73:B78">F45</f>
        <v>144.5</v>
      </c>
      <c r="C73" s="24">
        <v>106750270</v>
      </c>
      <c r="D73" s="23" t="s">
        <v>5</v>
      </c>
      <c r="E73" s="23">
        <v>2021</v>
      </c>
      <c r="F73" s="23">
        <v>175</v>
      </c>
      <c r="G73" s="30">
        <f aca="true" t="shared" si="13" ref="G73:G78">B73-B32</f>
        <v>-8.5</v>
      </c>
    </row>
    <row r="74" spans="1:7" ht="60">
      <c r="A74" s="7" t="s">
        <v>4</v>
      </c>
      <c r="B74" s="29">
        <f t="shared" si="12"/>
        <v>365.5</v>
      </c>
      <c r="C74" s="24">
        <v>106750270</v>
      </c>
      <c r="D74" s="23" t="s">
        <v>15</v>
      </c>
      <c r="E74" s="23">
        <v>2021</v>
      </c>
      <c r="F74" s="23">
        <v>178</v>
      </c>
      <c r="G74" s="30">
        <f t="shared" si="13"/>
        <v>76.5</v>
      </c>
    </row>
    <row r="75" spans="1:7" ht="75">
      <c r="A75" s="6" t="s">
        <v>25</v>
      </c>
      <c r="B75" s="29">
        <f t="shared" si="12"/>
        <v>86.13985000000001</v>
      </c>
      <c r="C75" s="24">
        <v>106750270</v>
      </c>
      <c r="D75" s="23" t="s">
        <v>16</v>
      </c>
      <c r="E75" s="23">
        <v>2021</v>
      </c>
      <c r="F75" s="23">
        <v>181</v>
      </c>
      <c r="G75" s="30">
        <f t="shared" si="13"/>
        <v>0</v>
      </c>
    </row>
    <row r="76" spans="1:7" ht="60">
      <c r="A76" s="9" t="s">
        <v>32</v>
      </c>
      <c r="B76" s="29">
        <f t="shared" si="12"/>
        <v>8.5</v>
      </c>
      <c r="C76" s="24">
        <v>106750270</v>
      </c>
      <c r="D76" s="23" t="s">
        <v>17</v>
      </c>
      <c r="E76" s="23">
        <v>2021</v>
      </c>
      <c r="F76" s="23">
        <v>184</v>
      </c>
      <c r="G76" s="30">
        <f t="shared" si="13"/>
        <v>-17.000000000000004</v>
      </c>
    </row>
    <row r="77" spans="1:7" ht="75">
      <c r="A77" s="9" t="s">
        <v>33</v>
      </c>
      <c r="B77" s="29">
        <f t="shared" si="12"/>
        <v>25.500000000000004</v>
      </c>
      <c r="C77" s="24">
        <v>106750270</v>
      </c>
      <c r="D77" s="23" t="s">
        <v>18</v>
      </c>
      <c r="E77" s="23">
        <v>2021</v>
      </c>
      <c r="F77" s="23">
        <v>187</v>
      </c>
      <c r="G77" s="30">
        <f t="shared" si="13"/>
        <v>-16.999999999999996</v>
      </c>
    </row>
    <row r="78" spans="1:7" ht="75">
      <c r="A78" s="9" t="s">
        <v>24</v>
      </c>
      <c r="B78" s="29">
        <f t="shared" si="12"/>
        <v>229.50000000000003</v>
      </c>
      <c r="C78" s="24">
        <v>106750270</v>
      </c>
      <c r="D78" s="23" t="s">
        <v>19</v>
      </c>
      <c r="E78" s="23">
        <v>2021</v>
      </c>
      <c r="F78" s="23">
        <v>190</v>
      </c>
      <c r="G78" s="30">
        <f t="shared" si="13"/>
        <v>-33.99999999999997</v>
      </c>
    </row>
  </sheetData>
  <sheetProtection/>
  <mergeCells count="2">
    <mergeCell ref="B2:F2"/>
    <mergeCell ref="B43:F43"/>
  </mergeCells>
  <printOptions/>
  <pageMargins left="0.75" right="0.75" top="1" bottom="1" header="0.5" footer="0.5"/>
  <pageSetup fitToHeight="0" fitToWidth="1" horizontalDpi="600" verticalDpi="600" orientation="landscape" paperSize="9" r:id="rId1"/>
  <rowBreaks count="1" manualBreakCount="1">
    <brk id="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Corporate Windows 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Sbadari</dc:creator>
  <cp:keywords/>
  <dc:description/>
  <cp:lastModifiedBy>Assunta Rammaro</cp:lastModifiedBy>
  <cp:lastPrinted>2021-10-09T08:39:20Z</cp:lastPrinted>
  <dcterms:created xsi:type="dcterms:W3CDTF">2010-02-03T13:44:27Z</dcterms:created>
  <dcterms:modified xsi:type="dcterms:W3CDTF">2021-10-09T08:50:37Z</dcterms:modified>
  <cp:category/>
  <cp:version/>
  <cp:contentType/>
  <cp:contentStatus/>
</cp:coreProperties>
</file>